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series\"/>
    </mc:Choice>
  </mc:AlternateContent>
  <bookViews>
    <workbookView xWindow="0" yWindow="0" windowWidth="28800" windowHeight="11835"/>
  </bookViews>
  <sheets>
    <sheet name="Ingresos Tributario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0" i="2" l="1"/>
  <c r="M60" i="2" s="1"/>
  <c r="L59" i="2"/>
  <c r="M59" i="2" s="1"/>
  <c r="L58" i="2"/>
  <c r="M58" i="2" s="1"/>
  <c r="L57" i="2"/>
  <c r="M57" i="2" s="1"/>
  <c r="L56" i="2"/>
  <c r="M56" i="2" s="1"/>
  <c r="L55" i="2"/>
  <c r="M55" i="2" s="1"/>
  <c r="L54" i="2"/>
  <c r="M54" i="2" s="1"/>
  <c r="L53" i="2"/>
  <c r="M53" i="2" s="1"/>
  <c r="L52" i="2"/>
  <c r="M52" i="2" s="1"/>
  <c r="L51" i="2"/>
  <c r="M51" i="2" s="1"/>
  <c r="L50" i="2"/>
  <c r="M50" i="2" s="1"/>
  <c r="L48" i="2"/>
  <c r="M48" i="2" s="1"/>
  <c r="L47" i="2"/>
  <c r="M47" i="2" s="1"/>
  <c r="L46" i="2"/>
  <c r="M46" i="2" s="1"/>
  <c r="L45" i="2"/>
  <c r="M45" i="2" s="1"/>
  <c r="K43" i="2"/>
  <c r="L43" i="2" s="1"/>
  <c r="L42" i="2"/>
  <c r="M42" i="2" s="1"/>
  <c r="L41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43" i="2" l="1"/>
  <c r="M44" i="2"/>
  <c r="K40" i="2"/>
  <c r="L40" i="2" s="1"/>
  <c r="M40" i="2" s="1"/>
  <c r="M41" i="2" l="1"/>
</calcChain>
</file>

<file path=xl/sharedStrings.xml><?xml version="1.0" encoding="utf-8"?>
<sst xmlns="http://schemas.openxmlformats.org/spreadsheetml/2006/main" count="100" uniqueCount="68">
  <si>
    <t>INGRESOS TRIBUTARIOS PROVINCIALES</t>
  </si>
  <si>
    <t>Mes</t>
  </si>
  <si>
    <t>Inmobiliario</t>
  </si>
  <si>
    <t>Automotor</t>
  </si>
  <si>
    <t>Ingresos Brutos</t>
  </si>
  <si>
    <t>Sellos</t>
  </si>
  <si>
    <t xml:space="preserve">Recaudaciones
varias a imputar
</t>
  </si>
  <si>
    <t>Ley 
4035</t>
  </si>
  <si>
    <t xml:space="preserve">Ley  8336
Profesiones
Liberales
</t>
  </si>
  <si>
    <t>Derechos
Extracción
Minerales</t>
  </si>
  <si>
    <t>transferencia gratuita de bs</t>
  </si>
  <si>
    <t>Capacidad Prestable*</t>
  </si>
  <si>
    <t>Total</t>
  </si>
  <si>
    <t>Variación respecto trimestre anterior</t>
  </si>
  <si>
    <t>I trimestre 2011</t>
  </si>
  <si>
    <t>-</t>
  </si>
  <si>
    <t>II trimestre 2011</t>
  </si>
  <si>
    <t>III trimestre 2011</t>
  </si>
  <si>
    <t>IV trimestre 2011</t>
  </si>
  <si>
    <t>I trimestre 2012</t>
  </si>
  <si>
    <t>II trimestre 2012</t>
  </si>
  <si>
    <t>III trimestre 2012</t>
  </si>
  <si>
    <t>IV trimestre 2012</t>
  </si>
  <si>
    <t>I trimestre 2013</t>
  </si>
  <si>
    <t>II trimestre 2013</t>
  </si>
  <si>
    <t>III trimestre 2013</t>
  </si>
  <si>
    <t>IV trimestre 2013</t>
  </si>
  <si>
    <t>I trimestre 2014</t>
  </si>
  <si>
    <t>II trimestre 2014</t>
  </si>
  <si>
    <t>III trimestre 2014</t>
  </si>
  <si>
    <t>IV trimestre 2014</t>
  </si>
  <si>
    <t>I trimestre 2015</t>
  </si>
  <si>
    <t>II trimestre 2015</t>
  </si>
  <si>
    <t>III trimestre 2015</t>
  </si>
  <si>
    <t>IV trimestre 2015</t>
  </si>
  <si>
    <t>I trimestre 2016</t>
  </si>
  <si>
    <t>II trimestre 2016</t>
  </si>
  <si>
    <t>III trimestre 2016</t>
  </si>
  <si>
    <t>IV trimestre 2016</t>
  </si>
  <si>
    <t>I trimestre 2017</t>
  </si>
  <si>
    <t>II trimestre 2017</t>
  </si>
  <si>
    <t>III trimestre 2017</t>
  </si>
  <si>
    <t>IV trimestre 2017</t>
  </si>
  <si>
    <t>I trimestre 2018</t>
  </si>
  <si>
    <t>II trimestre 2018</t>
  </si>
  <si>
    <t>III trimestre 2018</t>
  </si>
  <si>
    <t>IV trimestre 2018</t>
  </si>
  <si>
    <t>I trimestre 2019</t>
  </si>
  <si>
    <t>II trimestre 2019</t>
  </si>
  <si>
    <t>III trimestre 2019</t>
  </si>
  <si>
    <t>IV trimestre 2019</t>
  </si>
  <si>
    <t>I trimestre 2020</t>
  </si>
  <si>
    <t>II trimestre 2020</t>
  </si>
  <si>
    <t>III trimestre 2020</t>
  </si>
  <si>
    <t>IV trimestre 2020</t>
  </si>
  <si>
    <t>I trimestre 2021</t>
  </si>
  <si>
    <t>II trimestre 2021</t>
  </si>
  <si>
    <t>III trimestre 2021</t>
  </si>
  <si>
    <t>IV trimestre 2021</t>
  </si>
  <si>
    <t>I trimestre 2022</t>
  </si>
  <si>
    <t>II trimestre 2022</t>
  </si>
  <si>
    <t>III trimestre 2022</t>
  </si>
  <si>
    <t>IV trimestre 2022</t>
  </si>
  <si>
    <t>I trimestre 2023</t>
  </si>
  <si>
    <t>II trimestre 2023</t>
  </si>
  <si>
    <t>III trimestre 2023</t>
  </si>
  <si>
    <t>IV trimestre 2023</t>
  </si>
  <si>
    <t>Fuente: ATER Administradora Tributaria de Entre Ríos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</si>
</sst>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8">
    <font>
      <sz val="11"/>
      <color theme="1"/>
      <name val="Calibri"/>
      <family val="2"/>
      <scheme val="minor"/>
    </font>
    <font>
      <b/>
      <sz val="11"/>
      <name val="AvenirNext LT Pro Bold"/>
      <family val="2"/>
    </font>
    <font>
      <sz val="10"/>
      <name val="AvenirNext LT Pro Bold"/>
      <family val="2"/>
    </font>
    <font>
      <b/>
      <sz val="10"/>
      <name val="AvenirNext LT Pro Bold"/>
      <family val="2"/>
    </font>
    <font>
      <sz val="10"/>
      <name val="AvenirNext LT Pro Regular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name val="AvenirNext LT Pro Regular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9" fontId="6" fillId="0" borderId="0" applyFont="0" applyFill="0" applyBorder="0" applyAlignment="0" applyProtection="0"/>
  </cellStyleXfs>
  <cellXfs count="15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" fontId="4" fillId="2" borderId="3" xfId="0" applyNumberFormat="1" applyFont="1" applyFill="1" applyBorder="1" applyAlignment="1">
      <alignment horizontal="right" vertical="center"/>
    </xf>
    <xf numFmtId="3" fontId="4" fillId="2" borderId="0" xfId="1" applyNumberFormat="1" applyFont="1" applyFill="1" applyBorder="1" applyAlignment="1">
      <alignment horizontal="center"/>
    </xf>
    <xf numFmtId="10" fontId="4" fillId="2" borderId="0" xfId="2" applyNumberFormat="1" applyFont="1" applyFill="1" applyAlignment="1">
      <alignment horizontal="center" vertical="center"/>
    </xf>
    <xf numFmtId="164" fontId="4" fillId="2" borderId="3" xfId="0" applyNumberFormat="1" applyFont="1" applyFill="1" applyBorder="1" applyAlignment="1">
      <alignment horizontal="right" vertical="center"/>
    </xf>
    <xf numFmtId="0" fontId="4" fillId="2" borderId="0" xfId="0" applyFont="1" applyFill="1"/>
    <xf numFmtId="0" fontId="7" fillId="2" borderId="0" xfId="0" applyFont="1" applyFill="1"/>
    <xf numFmtId="3" fontId="0" fillId="2" borderId="0" xfId="0" applyNumberFormat="1" applyFill="1"/>
    <xf numFmtId="0" fontId="1" fillId="2" borderId="0" xfId="0" applyFont="1" applyFill="1" applyAlignment="1">
      <alignment horizontal="center"/>
    </xf>
  </cellXfs>
  <cellStyles count="3">
    <cellStyle name="Normal" xfId="0" builtinId="0"/>
    <cellStyle name="Normal 10" xfId="1"/>
    <cellStyle name="Porcentu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200024</xdr:colOff>
      <xdr:row>0</xdr:row>
      <xdr:rowOff>114301</xdr:rowOff>
    </xdr:from>
    <xdr:to>
      <xdr:col>2</xdr:col>
      <xdr:colOff>266700</xdr:colOff>
      <xdr:row>4</xdr:row>
      <xdr:rowOff>133351</xdr:rowOff>
    </xdr:to>
    <xdr:pic>
      <xdr:nvPicPr>
        <xdr:cNvPr id="2" name="Imagen 1" descr="C:\Users\estela\Desktop\LOGO NUEVO DEC 2025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4" y="114301"/>
          <a:ext cx="2524126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63"/>
  <sheetViews>
    <sheetView tabSelected="1" workbookViewId="0">
      <pane ySplit="8" topLeftCell="A47" activePane="bottomLeft" state="frozen"/>
      <selection pane="bottomLeft" activeCell="C61" sqref="C61"/>
    </sheetView>
  </sheetViews>
  <sheetFormatPr baseColWidth="10" defaultColWidth="18.42578125" defaultRowHeight="15"/>
  <cols>
    <col min="1" max="16384" width="18.42578125" style="1"/>
  </cols>
  <sheetData>
    <row r="6" spans="1:13">
      <c r="A6" s="14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>
      <c r="A7" s="2"/>
      <c r="B7" s="3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51">
      <c r="A8" s="4" t="s">
        <v>1</v>
      </c>
      <c r="B8" s="5" t="s">
        <v>2</v>
      </c>
      <c r="C8" s="5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6" t="s">
        <v>8</v>
      </c>
      <c r="I8" s="6" t="s">
        <v>9</v>
      </c>
      <c r="J8" s="6" t="s">
        <v>10</v>
      </c>
      <c r="K8" s="6" t="s">
        <v>11</v>
      </c>
      <c r="L8" s="6" t="s">
        <v>12</v>
      </c>
      <c r="M8" s="6" t="s">
        <v>13</v>
      </c>
    </row>
    <row r="9" spans="1:13">
      <c r="A9" s="7" t="s">
        <v>14</v>
      </c>
      <c r="B9" s="8">
        <v>72520728.230000004</v>
      </c>
      <c r="C9" s="8">
        <v>54184148.369999997</v>
      </c>
      <c r="D9" s="8">
        <v>231619357.94999999</v>
      </c>
      <c r="E9" s="8">
        <v>37770809.799999997</v>
      </c>
      <c r="F9" s="8">
        <v>27186628.839999996</v>
      </c>
      <c r="G9" s="8">
        <v>5252115.79</v>
      </c>
      <c r="H9" s="8">
        <v>3392.67</v>
      </c>
      <c r="I9" s="8">
        <v>233453.71999999997</v>
      </c>
      <c r="J9" s="8" t="s">
        <v>15</v>
      </c>
      <c r="K9" s="8" t="s">
        <v>15</v>
      </c>
      <c r="L9" s="8">
        <v>428770635.36999995</v>
      </c>
      <c r="M9" s="9" t="s">
        <v>15</v>
      </c>
    </row>
    <row r="10" spans="1:13">
      <c r="A10" s="7" t="s">
        <v>16</v>
      </c>
      <c r="B10" s="8">
        <v>96341132.319999993</v>
      </c>
      <c r="C10" s="8">
        <v>38518357.789999999</v>
      </c>
      <c r="D10" s="8">
        <v>255738470.06999999</v>
      </c>
      <c r="E10" s="8">
        <v>43798650.710000001</v>
      </c>
      <c r="F10" s="8">
        <v>25971788.66</v>
      </c>
      <c r="G10" s="8">
        <v>5781399.9900000002</v>
      </c>
      <c r="H10" s="8">
        <v>814.42</v>
      </c>
      <c r="I10" s="8">
        <v>259746.41999999998</v>
      </c>
      <c r="J10" s="8">
        <v>211566</v>
      </c>
      <c r="K10" s="8" t="s">
        <v>15</v>
      </c>
      <c r="L10" s="8">
        <v>466621926.61000001</v>
      </c>
      <c r="M10" s="9">
        <f t="shared" ref="M10:M48" si="0">(L10-L9)/L9</f>
        <v>8.8278646244831976E-2</v>
      </c>
    </row>
    <row r="11" spans="1:13">
      <c r="A11" s="7" t="s">
        <v>17</v>
      </c>
      <c r="B11" s="8">
        <v>58472394.960000001</v>
      </c>
      <c r="C11" s="8">
        <v>39902363.920000002</v>
      </c>
      <c r="D11" s="8">
        <v>285041605.24000001</v>
      </c>
      <c r="E11" s="8">
        <v>49913373.899999999</v>
      </c>
      <c r="F11" s="8">
        <v>31778985.919999998</v>
      </c>
      <c r="G11" s="8">
        <v>6531466.8300000001</v>
      </c>
      <c r="H11" s="8">
        <v>57107</v>
      </c>
      <c r="I11" s="8">
        <v>280212.59999999998</v>
      </c>
      <c r="J11" s="8" t="s">
        <v>15</v>
      </c>
      <c r="K11" s="8" t="s">
        <v>15</v>
      </c>
      <c r="L11" s="8">
        <v>471977510.37</v>
      </c>
      <c r="M11" s="9">
        <f t="shared" si="0"/>
        <v>1.1477351265741434E-2</v>
      </c>
    </row>
    <row r="12" spans="1:13">
      <c r="A12" s="7" t="s">
        <v>18</v>
      </c>
      <c r="B12" s="8">
        <v>103829933.43000001</v>
      </c>
      <c r="C12" s="8">
        <v>38941743.980000004</v>
      </c>
      <c r="D12" s="8">
        <v>302028562.94</v>
      </c>
      <c r="E12" s="8">
        <v>54292936.38000001</v>
      </c>
      <c r="F12" s="8">
        <v>30092105.879999999</v>
      </c>
      <c r="G12" s="8">
        <v>7030323.1999999993</v>
      </c>
      <c r="H12" s="8">
        <v>18471</v>
      </c>
      <c r="I12" s="8">
        <v>327350.71999999997</v>
      </c>
      <c r="J12" s="8" t="s">
        <v>15</v>
      </c>
      <c r="K12" s="8" t="s">
        <v>15</v>
      </c>
      <c r="L12" s="8">
        <v>536561427.52999997</v>
      </c>
      <c r="M12" s="9">
        <f t="shared" si="0"/>
        <v>0.13683685290294939</v>
      </c>
    </row>
    <row r="13" spans="1:13">
      <c r="A13" s="7" t="s">
        <v>19</v>
      </c>
      <c r="B13" s="8">
        <v>101978646.15000001</v>
      </c>
      <c r="C13" s="8">
        <v>74899616.99000001</v>
      </c>
      <c r="D13" s="8">
        <v>313166816.69</v>
      </c>
      <c r="E13" s="8">
        <v>49618573.799999997</v>
      </c>
      <c r="F13" s="8">
        <v>37177052.82</v>
      </c>
      <c r="G13" s="8">
        <v>7080627.6300000008</v>
      </c>
      <c r="H13" s="8">
        <v>1047.32</v>
      </c>
      <c r="I13" s="8">
        <v>253810.71</v>
      </c>
      <c r="J13" s="8" t="s">
        <v>15</v>
      </c>
      <c r="K13" s="8" t="s">
        <v>15</v>
      </c>
      <c r="L13" s="8">
        <v>584176192.11000001</v>
      </c>
      <c r="M13" s="9">
        <f t="shared" si="0"/>
        <v>8.8740565640711894E-2</v>
      </c>
    </row>
    <row r="14" spans="1:13">
      <c r="A14" s="7" t="s">
        <v>20</v>
      </c>
      <c r="B14" s="8">
        <v>190419598.68000001</v>
      </c>
      <c r="C14" s="8">
        <v>49360694.670000002</v>
      </c>
      <c r="D14" s="8">
        <v>330476697.48000002</v>
      </c>
      <c r="E14" s="8">
        <v>56759790.359999999</v>
      </c>
      <c r="F14" s="8">
        <v>35508360.030000001</v>
      </c>
      <c r="G14" s="8">
        <v>8263236.21</v>
      </c>
      <c r="H14" s="8">
        <v>2457.77</v>
      </c>
      <c r="I14" s="8">
        <v>325812.88</v>
      </c>
      <c r="J14" s="8" t="s">
        <v>15</v>
      </c>
      <c r="K14" s="8" t="s">
        <v>15</v>
      </c>
      <c r="L14" s="8">
        <v>671116648.07999992</v>
      </c>
      <c r="M14" s="9">
        <f t="shared" si="0"/>
        <v>0.14882574323335154</v>
      </c>
    </row>
    <row r="15" spans="1:13">
      <c r="A15" s="7" t="s">
        <v>21</v>
      </c>
      <c r="B15" s="8">
        <v>176528658</v>
      </c>
      <c r="C15" s="8">
        <v>50363184</v>
      </c>
      <c r="D15" s="8">
        <v>363450540</v>
      </c>
      <c r="E15" s="8">
        <v>59390839</v>
      </c>
      <c r="F15" s="8">
        <v>42915126</v>
      </c>
      <c r="G15" s="8">
        <v>9134025</v>
      </c>
      <c r="H15" s="8">
        <v>0</v>
      </c>
      <c r="I15" s="8">
        <v>224111</v>
      </c>
      <c r="J15" s="8" t="s">
        <v>15</v>
      </c>
      <c r="K15" s="8" t="s">
        <v>15</v>
      </c>
      <c r="L15" s="8">
        <v>702006483</v>
      </c>
      <c r="M15" s="9">
        <f t="shared" si="0"/>
        <v>4.6027519967464549E-2</v>
      </c>
    </row>
    <row r="16" spans="1:13">
      <c r="A16" s="7" t="s">
        <v>22</v>
      </c>
      <c r="B16" s="8">
        <v>277790452</v>
      </c>
      <c r="C16" s="8">
        <v>53316005</v>
      </c>
      <c r="D16" s="8">
        <v>387125445</v>
      </c>
      <c r="E16" s="8">
        <v>63637717</v>
      </c>
      <c r="F16" s="8">
        <v>38890145</v>
      </c>
      <c r="G16" s="8">
        <v>9674227</v>
      </c>
      <c r="H16" s="8">
        <v>0</v>
      </c>
      <c r="I16" s="8">
        <v>314088</v>
      </c>
      <c r="J16" s="8">
        <v>0</v>
      </c>
      <c r="K16" s="8" t="s">
        <v>15</v>
      </c>
      <c r="L16" s="8">
        <v>830748079</v>
      </c>
      <c r="M16" s="9">
        <f t="shared" si="0"/>
        <v>0.18339089327185032</v>
      </c>
    </row>
    <row r="17" spans="1:13">
      <c r="A17" s="7" t="s">
        <v>23</v>
      </c>
      <c r="B17" s="8">
        <v>157937917</v>
      </c>
      <c r="C17" s="8">
        <v>93330558</v>
      </c>
      <c r="D17" s="8">
        <v>426575376</v>
      </c>
      <c r="E17" s="8">
        <v>64944623</v>
      </c>
      <c r="F17" s="8">
        <v>49427462</v>
      </c>
      <c r="G17" s="8">
        <v>9250836</v>
      </c>
      <c r="H17" s="8">
        <v>0</v>
      </c>
      <c r="I17" s="8">
        <v>209554</v>
      </c>
      <c r="J17" s="8">
        <v>73484</v>
      </c>
      <c r="K17" s="8" t="s">
        <v>15</v>
      </c>
      <c r="L17" s="8">
        <v>801749810</v>
      </c>
      <c r="M17" s="9">
        <f t="shared" si="0"/>
        <v>-3.4906212524627458E-2</v>
      </c>
    </row>
    <row r="18" spans="1:13">
      <c r="A18" s="7" t="s">
        <v>24</v>
      </c>
      <c r="B18" s="8">
        <v>278821777</v>
      </c>
      <c r="C18" s="8">
        <v>62820757</v>
      </c>
      <c r="D18" s="8">
        <v>491954953</v>
      </c>
      <c r="E18" s="8">
        <v>67884981</v>
      </c>
      <c r="F18" s="8">
        <v>42919535</v>
      </c>
      <c r="G18" s="8">
        <v>10686904</v>
      </c>
      <c r="H18" s="8">
        <v>0</v>
      </c>
      <c r="I18" s="8">
        <v>270143</v>
      </c>
      <c r="J18" s="8">
        <v>1797889</v>
      </c>
      <c r="K18" s="8" t="s">
        <v>15</v>
      </c>
      <c r="L18" s="8">
        <v>957156939</v>
      </c>
      <c r="M18" s="9">
        <f t="shared" si="0"/>
        <v>0.19383494334722698</v>
      </c>
    </row>
    <row r="19" spans="1:13">
      <c r="A19" s="7" t="s">
        <v>25</v>
      </c>
      <c r="B19" s="8">
        <v>206746414</v>
      </c>
      <c r="C19" s="8">
        <v>70477136</v>
      </c>
      <c r="D19" s="8">
        <v>543953943</v>
      </c>
      <c r="E19" s="8">
        <v>78059223</v>
      </c>
      <c r="F19" s="8">
        <v>58280619</v>
      </c>
      <c r="G19" s="8">
        <v>11879083</v>
      </c>
      <c r="H19" s="8">
        <v>0</v>
      </c>
      <c r="I19" s="8">
        <v>377941</v>
      </c>
      <c r="J19" s="8">
        <v>1806281</v>
      </c>
      <c r="K19" s="8" t="s">
        <v>15</v>
      </c>
      <c r="L19" s="8">
        <v>971580640</v>
      </c>
      <c r="M19" s="9">
        <f t="shared" si="0"/>
        <v>1.5069316652574568E-2</v>
      </c>
    </row>
    <row r="20" spans="1:13">
      <c r="A20" s="7" t="s">
        <v>26</v>
      </c>
      <c r="B20" s="8">
        <v>332304896</v>
      </c>
      <c r="C20" s="8">
        <v>69800559</v>
      </c>
      <c r="D20" s="8">
        <v>574946206</v>
      </c>
      <c r="E20" s="8">
        <v>91938480</v>
      </c>
      <c r="F20" s="8">
        <v>47735461</v>
      </c>
      <c r="G20" s="8">
        <v>12499448</v>
      </c>
      <c r="H20" s="8">
        <v>0</v>
      </c>
      <c r="I20" s="8">
        <v>347842</v>
      </c>
      <c r="J20" s="8">
        <v>2409511</v>
      </c>
      <c r="K20" s="8" t="s">
        <v>15</v>
      </c>
      <c r="L20" s="8">
        <v>1131982403</v>
      </c>
      <c r="M20" s="9">
        <f t="shared" si="0"/>
        <v>0.16509361796258107</v>
      </c>
    </row>
    <row r="21" spans="1:13">
      <c r="A21" s="7" t="s">
        <v>27</v>
      </c>
      <c r="B21" s="8">
        <v>226901390</v>
      </c>
      <c r="C21" s="8">
        <v>159581839</v>
      </c>
      <c r="D21" s="8">
        <v>719813410</v>
      </c>
      <c r="E21" s="8">
        <v>90371707</v>
      </c>
      <c r="F21" s="8">
        <v>77824125</v>
      </c>
      <c r="G21" s="8">
        <v>12636547</v>
      </c>
      <c r="H21" s="8">
        <v>0</v>
      </c>
      <c r="I21" s="8">
        <v>317182</v>
      </c>
      <c r="J21" s="8">
        <v>2676573</v>
      </c>
      <c r="K21" s="8" t="s">
        <v>15</v>
      </c>
      <c r="L21" s="8">
        <v>1290122773</v>
      </c>
      <c r="M21" s="9">
        <f t="shared" si="0"/>
        <v>0.13970214517548468</v>
      </c>
    </row>
    <row r="22" spans="1:13">
      <c r="A22" s="7" t="s">
        <v>28</v>
      </c>
      <c r="B22" s="8">
        <v>372034074</v>
      </c>
      <c r="C22" s="8">
        <v>108505446</v>
      </c>
      <c r="D22" s="8">
        <v>824263107</v>
      </c>
      <c r="E22" s="8">
        <v>91625661</v>
      </c>
      <c r="F22" s="8">
        <v>93148041</v>
      </c>
      <c r="G22" s="8">
        <v>13402681</v>
      </c>
      <c r="H22" s="8">
        <v>0</v>
      </c>
      <c r="I22" s="8">
        <v>363901</v>
      </c>
      <c r="J22" s="8">
        <v>2197293</v>
      </c>
      <c r="K22" s="8" t="s">
        <v>15</v>
      </c>
      <c r="L22" s="8">
        <v>1505540204</v>
      </c>
      <c r="M22" s="9">
        <f t="shared" si="0"/>
        <v>0.1669743651598963</v>
      </c>
    </row>
    <row r="23" spans="1:13">
      <c r="A23" s="7" t="s">
        <v>29</v>
      </c>
      <c r="B23" s="8">
        <v>271399330</v>
      </c>
      <c r="C23" s="8">
        <v>123833960</v>
      </c>
      <c r="D23" s="8">
        <v>909266016</v>
      </c>
      <c r="E23" s="8">
        <v>102626559</v>
      </c>
      <c r="F23" s="8">
        <v>114381982</v>
      </c>
      <c r="G23" s="8">
        <v>15425122</v>
      </c>
      <c r="H23" s="8">
        <v>0</v>
      </c>
      <c r="I23" s="8">
        <v>440173</v>
      </c>
      <c r="J23" s="8">
        <v>3076114</v>
      </c>
      <c r="K23" s="8" t="s">
        <v>15</v>
      </c>
      <c r="L23" s="8">
        <v>1540449256</v>
      </c>
      <c r="M23" s="9">
        <f t="shared" si="0"/>
        <v>2.3187060635944331E-2</v>
      </c>
    </row>
    <row r="24" spans="1:13">
      <c r="A24" s="7" t="s">
        <v>30</v>
      </c>
      <c r="B24" s="8">
        <v>506092534</v>
      </c>
      <c r="C24" s="8">
        <v>140984448</v>
      </c>
      <c r="D24" s="8">
        <v>987376448</v>
      </c>
      <c r="E24" s="8">
        <v>94309608</v>
      </c>
      <c r="F24" s="8">
        <v>104438727</v>
      </c>
      <c r="G24" s="8">
        <v>17137903</v>
      </c>
      <c r="H24" s="8">
        <v>0</v>
      </c>
      <c r="I24" s="8">
        <v>424147</v>
      </c>
      <c r="J24" s="8">
        <v>3549177</v>
      </c>
      <c r="K24" s="8" t="s">
        <v>15</v>
      </c>
      <c r="L24" s="8">
        <v>1854312992</v>
      </c>
      <c r="M24" s="9">
        <f t="shared" si="0"/>
        <v>0.20374818240686016</v>
      </c>
    </row>
    <row r="25" spans="1:13">
      <c r="A25" s="7" t="s">
        <v>31</v>
      </c>
      <c r="B25" s="8">
        <v>291055375</v>
      </c>
      <c r="C25" s="8">
        <v>226210018</v>
      </c>
      <c r="D25" s="8">
        <v>1000352337</v>
      </c>
      <c r="E25" s="8">
        <v>108305804</v>
      </c>
      <c r="F25" s="8">
        <v>10301812</v>
      </c>
      <c r="G25" s="8">
        <v>126037363</v>
      </c>
      <c r="H25" s="8">
        <v>16619909</v>
      </c>
      <c r="I25" s="8">
        <v>475952</v>
      </c>
      <c r="J25" s="8">
        <v>5099281</v>
      </c>
      <c r="K25" s="8" t="s">
        <v>15</v>
      </c>
      <c r="L25" s="8">
        <f>SUM(B25:J25)</f>
        <v>1784457851</v>
      </c>
      <c r="M25" s="9">
        <f t="shared" si="0"/>
        <v>-3.7671709846921031E-2</v>
      </c>
    </row>
    <row r="26" spans="1:13">
      <c r="A26" s="7" t="s">
        <v>32</v>
      </c>
      <c r="B26" s="8">
        <v>407637663</v>
      </c>
      <c r="C26" s="8">
        <v>156967288</v>
      </c>
      <c r="D26" s="8">
        <v>1069251191</v>
      </c>
      <c r="E26" s="8">
        <v>103911441</v>
      </c>
      <c r="F26" s="8">
        <v>12192466</v>
      </c>
      <c r="G26" s="8">
        <v>107825091</v>
      </c>
      <c r="H26" s="8">
        <v>17646708</v>
      </c>
      <c r="I26" s="8">
        <v>692984</v>
      </c>
      <c r="J26" s="8">
        <v>6670244</v>
      </c>
      <c r="K26" s="8" t="s">
        <v>15</v>
      </c>
      <c r="L26" s="8">
        <f t="shared" ref="L26:L32" si="1">SUM(B26:J26)</f>
        <v>1882795076</v>
      </c>
      <c r="M26" s="9">
        <f t="shared" si="0"/>
        <v>5.510761991093955E-2</v>
      </c>
    </row>
    <row r="27" spans="1:13">
      <c r="A27" s="7" t="s">
        <v>33</v>
      </c>
      <c r="B27" s="8">
        <v>275893858</v>
      </c>
      <c r="C27" s="8">
        <v>166912977</v>
      </c>
      <c r="D27" s="8">
        <v>1141210754</v>
      </c>
      <c r="E27" s="8">
        <v>122388547</v>
      </c>
      <c r="F27" s="8">
        <v>12534520</v>
      </c>
      <c r="G27" s="8">
        <v>126377257</v>
      </c>
      <c r="H27" s="8">
        <v>20405266</v>
      </c>
      <c r="I27" s="8">
        <v>628556</v>
      </c>
      <c r="J27" s="8">
        <v>7929937</v>
      </c>
      <c r="K27" s="8" t="s">
        <v>15</v>
      </c>
      <c r="L27" s="8">
        <f>SUM(B27:J27)</f>
        <v>1874281672</v>
      </c>
      <c r="M27" s="9">
        <f t="shared" si="0"/>
        <v>-4.5216838032563454E-3</v>
      </c>
    </row>
    <row r="28" spans="1:13">
      <c r="A28" s="7" t="s">
        <v>34</v>
      </c>
      <c r="B28" s="8">
        <v>458599287</v>
      </c>
      <c r="C28" s="8">
        <v>171732537</v>
      </c>
      <c r="D28" s="8">
        <v>1182343287</v>
      </c>
      <c r="E28" s="8">
        <v>121203221</v>
      </c>
      <c r="F28" s="8">
        <v>12434973</v>
      </c>
      <c r="G28" s="8">
        <v>108826551</v>
      </c>
      <c r="H28" s="8">
        <v>21009701</v>
      </c>
      <c r="I28" s="8">
        <v>549984</v>
      </c>
      <c r="J28" s="8">
        <v>5964945</v>
      </c>
      <c r="K28" s="8" t="s">
        <v>15</v>
      </c>
      <c r="L28" s="8">
        <f t="shared" si="1"/>
        <v>2082664486</v>
      </c>
      <c r="M28" s="9">
        <f t="shared" si="0"/>
        <v>0.1111800948134118</v>
      </c>
    </row>
    <row r="29" spans="1:13">
      <c r="A29" s="7" t="s">
        <v>35</v>
      </c>
      <c r="B29" s="8">
        <v>375090118</v>
      </c>
      <c r="C29" s="8">
        <v>297053194</v>
      </c>
      <c r="D29" s="8">
        <v>1237621354</v>
      </c>
      <c r="E29" s="8">
        <v>124397043</v>
      </c>
      <c r="F29" s="8">
        <v>10559692</v>
      </c>
      <c r="G29" s="8">
        <v>127624107</v>
      </c>
      <c r="H29" s="8">
        <v>22440666</v>
      </c>
      <c r="I29" s="8">
        <v>459263</v>
      </c>
      <c r="J29" s="8">
        <v>6155995</v>
      </c>
      <c r="K29" s="8" t="s">
        <v>15</v>
      </c>
      <c r="L29" s="8">
        <f t="shared" si="1"/>
        <v>2201401432</v>
      </c>
      <c r="M29" s="9">
        <f t="shared" si="0"/>
        <v>5.7012037607674461E-2</v>
      </c>
    </row>
    <row r="30" spans="1:13">
      <c r="A30" s="7" t="s">
        <v>36</v>
      </c>
      <c r="B30" s="8">
        <v>620126851</v>
      </c>
      <c r="C30" s="8">
        <v>248517621</v>
      </c>
      <c r="D30" s="8">
        <v>1375505068</v>
      </c>
      <c r="E30" s="8">
        <v>124046018</v>
      </c>
      <c r="F30" s="8">
        <v>14183886</v>
      </c>
      <c r="G30" s="8">
        <v>129759115</v>
      </c>
      <c r="H30" s="8">
        <v>25112201</v>
      </c>
      <c r="I30" s="8">
        <v>516599</v>
      </c>
      <c r="J30" s="8">
        <v>8549080</v>
      </c>
      <c r="K30" s="8" t="s">
        <v>15</v>
      </c>
      <c r="L30" s="8">
        <f t="shared" si="1"/>
        <v>2546316439</v>
      </c>
      <c r="M30" s="9">
        <f t="shared" si="0"/>
        <v>0.15667974136213789</v>
      </c>
    </row>
    <row r="31" spans="1:13">
      <c r="A31" s="7" t="s">
        <v>37</v>
      </c>
      <c r="B31" s="8">
        <v>406686209</v>
      </c>
      <c r="C31" s="8">
        <v>236891483</v>
      </c>
      <c r="D31" s="8">
        <v>1492957142</v>
      </c>
      <c r="E31" s="8">
        <v>166573818</v>
      </c>
      <c r="F31" s="8">
        <v>14427693</v>
      </c>
      <c r="G31" s="8">
        <v>153254894</v>
      </c>
      <c r="H31" s="8">
        <v>27682217</v>
      </c>
      <c r="I31" s="8">
        <v>578753</v>
      </c>
      <c r="J31" s="8">
        <v>8164761</v>
      </c>
      <c r="K31" s="8" t="s">
        <v>15</v>
      </c>
      <c r="L31" s="8">
        <f t="shared" si="1"/>
        <v>2507216970</v>
      </c>
      <c r="M31" s="9">
        <f t="shared" si="0"/>
        <v>-1.5355306355935598E-2</v>
      </c>
    </row>
    <row r="32" spans="1:13">
      <c r="A32" s="7" t="s">
        <v>38</v>
      </c>
      <c r="B32" s="8">
        <v>596395451</v>
      </c>
      <c r="C32" s="8">
        <v>249164841</v>
      </c>
      <c r="D32" s="8">
        <v>1722279985</v>
      </c>
      <c r="E32" s="8">
        <v>195309717</v>
      </c>
      <c r="F32" s="8">
        <v>17049905</v>
      </c>
      <c r="G32" s="8">
        <v>140345891</v>
      </c>
      <c r="H32" s="8">
        <v>29231613</v>
      </c>
      <c r="I32" s="8">
        <v>485493</v>
      </c>
      <c r="J32" s="8">
        <v>13808066</v>
      </c>
      <c r="K32" s="8" t="s">
        <v>15</v>
      </c>
      <c r="L32" s="8">
        <f t="shared" si="1"/>
        <v>2964070962</v>
      </c>
      <c r="M32" s="9">
        <f t="shared" si="0"/>
        <v>0.18221557905297681</v>
      </c>
    </row>
    <row r="33" spans="1:13">
      <c r="A33" s="7" t="s">
        <v>39</v>
      </c>
      <c r="B33" s="8">
        <v>575244617</v>
      </c>
      <c r="C33" s="8">
        <v>395032551</v>
      </c>
      <c r="D33" s="8">
        <v>1847221840</v>
      </c>
      <c r="E33" s="8">
        <v>260952533</v>
      </c>
      <c r="F33" s="8">
        <v>14635001</v>
      </c>
      <c r="G33" s="8">
        <v>168420151</v>
      </c>
      <c r="H33" s="8">
        <v>31142201</v>
      </c>
      <c r="I33" s="8">
        <v>464823</v>
      </c>
      <c r="J33" s="8">
        <v>14566779</v>
      </c>
      <c r="K33" s="8" t="s">
        <v>15</v>
      </c>
      <c r="L33" s="8">
        <f>SUM(B33:J33)</f>
        <v>3307680496</v>
      </c>
      <c r="M33" s="9">
        <f t="shared" si="0"/>
        <v>0.11592486765841471</v>
      </c>
    </row>
    <row r="34" spans="1:13">
      <c r="A34" s="7" t="s">
        <v>40</v>
      </c>
      <c r="B34" s="8">
        <v>594669798</v>
      </c>
      <c r="C34" s="8">
        <v>275294288</v>
      </c>
      <c r="D34" s="8">
        <v>1937688378</v>
      </c>
      <c r="E34" s="8">
        <v>259332105</v>
      </c>
      <c r="F34" s="8">
        <v>18465180</v>
      </c>
      <c r="G34" s="8">
        <v>155751847</v>
      </c>
      <c r="H34" s="8">
        <v>34568224</v>
      </c>
      <c r="I34" s="8">
        <v>631551</v>
      </c>
      <c r="J34" s="8">
        <v>11856471</v>
      </c>
      <c r="K34" s="8">
        <v>266881</v>
      </c>
      <c r="L34" s="8">
        <f t="shared" ref="L34:L41" si="2">SUM(B34:K34)</f>
        <v>3288524723</v>
      </c>
      <c r="M34" s="9">
        <f t="shared" si="0"/>
        <v>-5.7913008899031218E-3</v>
      </c>
    </row>
    <row r="35" spans="1:13">
      <c r="A35" s="7" t="s">
        <v>41</v>
      </c>
      <c r="B35" s="8">
        <v>505797069</v>
      </c>
      <c r="C35" s="8">
        <v>309370494</v>
      </c>
      <c r="D35" s="8">
        <v>2257068293</v>
      </c>
      <c r="E35" s="8">
        <v>302153917</v>
      </c>
      <c r="F35" s="8">
        <v>18734503</v>
      </c>
      <c r="G35" s="8">
        <v>191517979</v>
      </c>
      <c r="H35" s="8">
        <v>41003213</v>
      </c>
      <c r="I35" s="8">
        <v>638022</v>
      </c>
      <c r="J35" s="8">
        <v>10051467</v>
      </c>
      <c r="K35" s="8">
        <v>0</v>
      </c>
      <c r="L35" s="8">
        <f t="shared" si="2"/>
        <v>3636334957</v>
      </c>
      <c r="M35" s="9">
        <f t="shared" si="0"/>
        <v>0.10576482261708695</v>
      </c>
    </row>
    <row r="36" spans="1:13">
      <c r="A36" s="7" t="s">
        <v>42</v>
      </c>
      <c r="B36" s="8">
        <v>821776175</v>
      </c>
      <c r="C36" s="8">
        <v>331052168</v>
      </c>
      <c r="D36" s="8">
        <v>2388008585</v>
      </c>
      <c r="E36" s="8">
        <v>314272963</v>
      </c>
      <c r="F36" s="8">
        <v>22008002</v>
      </c>
      <c r="G36" s="8">
        <v>175387613</v>
      </c>
      <c r="H36" s="8">
        <v>43533494</v>
      </c>
      <c r="I36" s="8">
        <v>747531</v>
      </c>
      <c r="J36" s="8">
        <v>9844035</v>
      </c>
      <c r="K36" s="8">
        <v>0</v>
      </c>
      <c r="L36" s="8">
        <f t="shared" si="2"/>
        <v>4106630566</v>
      </c>
      <c r="M36" s="9">
        <f t="shared" si="0"/>
        <v>0.12933231249631549</v>
      </c>
    </row>
    <row r="37" spans="1:13">
      <c r="A37" s="7" t="s">
        <v>43</v>
      </c>
      <c r="B37" s="8">
        <v>645018148</v>
      </c>
      <c r="C37" s="8">
        <v>494420883</v>
      </c>
      <c r="D37" s="8">
        <v>2548616953</v>
      </c>
      <c r="E37" s="8">
        <v>321695482</v>
      </c>
      <c r="F37" s="8">
        <v>20232331</v>
      </c>
      <c r="G37" s="8">
        <v>190122439</v>
      </c>
      <c r="H37" s="8">
        <v>45289044</v>
      </c>
      <c r="I37" s="8">
        <v>783377</v>
      </c>
      <c r="J37" s="8">
        <v>3436848</v>
      </c>
      <c r="K37" s="8">
        <v>0</v>
      </c>
      <c r="L37" s="8">
        <f t="shared" si="2"/>
        <v>4269615505</v>
      </c>
      <c r="M37" s="9">
        <f t="shared" si="0"/>
        <v>3.9688239879525605E-2</v>
      </c>
    </row>
    <row r="38" spans="1:13">
      <c r="A38" s="7" t="s">
        <v>44</v>
      </c>
      <c r="B38" s="8">
        <v>716095742</v>
      </c>
      <c r="C38" s="8">
        <v>371430881</v>
      </c>
      <c r="D38" s="8">
        <v>2701404708</v>
      </c>
      <c r="E38" s="8">
        <v>354018556</v>
      </c>
      <c r="F38" s="8">
        <v>28917708</v>
      </c>
      <c r="G38" s="8">
        <v>164803939</v>
      </c>
      <c r="H38" s="8">
        <v>46034631</v>
      </c>
      <c r="I38" s="8">
        <v>1236025</v>
      </c>
      <c r="J38" s="8">
        <v>5742992</v>
      </c>
      <c r="K38" s="8">
        <v>0</v>
      </c>
      <c r="L38" s="8">
        <f t="shared" si="2"/>
        <v>4389685182</v>
      </c>
      <c r="M38" s="9">
        <f t="shared" si="0"/>
        <v>2.812189454984659E-2</v>
      </c>
    </row>
    <row r="39" spans="1:13">
      <c r="A39" s="7" t="s">
        <v>45</v>
      </c>
      <c r="B39" s="8">
        <v>533511090</v>
      </c>
      <c r="C39" s="8">
        <v>371192504</v>
      </c>
      <c r="D39" s="8">
        <v>3063840100</v>
      </c>
      <c r="E39" s="8">
        <v>362208555</v>
      </c>
      <c r="F39" s="8">
        <v>27977998</v>
      </c>
      <c r="G39" s="8">
        <v>188513590</v>
      </c>
      <c r="H39" s="8">
        <v>51326617</v>
      </c>
      <c r="I39" s="8">
        <v>1013010</v>
      </c>
      <c r="J39" s="8">
        <v>3609720</v>
      </c>
      <c r="K39" s="8">
        <v>0</v>
      </c>
      <c r="L39" s="8">
        <f t="shared" si="2"/>
        <v>4603193184</v>
      </c>
      <c r="M39" s="9">
        <f t="shared" si="0"/>
        <v>4.8638568176937659E-2</v>
      </c>
    </row>
    <row r="40" spans="1:13">
      <c r="A40" s="7" t="s">
        <v>46</v>
      </c>
      <c r="B40" s="8">
        <v>1035367630</v>
      </c>
      <c r="C40" s="8">
        <v>382061672</v>
      </c>
      <c r="D40" s="8">
        <v>3360058824</v>
      </c>
      <c r="E40" s="8">
        <v>331600898</v>
      </c>
      <c r="F40" s="8">
        <v>27577076</v>
      </c>
      <c r="G40" s="8">
        <v>175665914</v>
      </c>
      <c r="H40" s="8">
        <v>54117944</v>
      </c>
      <c r="I40" s="8">
        <v>2079139</v>
      </c>
      <c r="J40" s="8">
        <v>3857876</v>
      </c>
      <c r="K40" s="8">
        <f>+K43-K39-K38-K37</f>
        <v>0</v>
      </c>
      <c r="L40" s="8">
        <f t="shared" si="2"/>
        <v>5372386973</v>
      </c>
      <c r="M40" s="9">
        <f t="shared" si="0"/>
        <v>0.16710004517594454</v>
      </c>
    </row>
    <row r="41" spans="1:13">
      <c r="A41" s="7" t="s">
        <v>47</v>
      </c>
      <c r="B41" s="8">
        <v>984295123</v>
      </c>
      <c r="C41" s="8">
        <v>764995295</v>
      </c>
      <c r="D41" s="8">
        <v>3344532781</v>
      </c>
      <c r="E41" s="8">
        <v>349258996</v>
      </c>
      <c r="F41" s="8">
        <v>29043334</v>
      </c>
      <c r="G41" s="8">
        <v>196363417</v>
      </c>
      <c r="H41" s="8">
        <v>59028423</v>
      </c>
      <c r="I41" s="8">
        <v>2122161</v>
      </c>
      <c r="J41" s="8">
        <v>4177402</v>
      </c>
      <c r="K41" s="8">
        <v>0</v>
      </c>
      <c r="L41" s="8">
        <f t="shared" si="2"/>
        <v>5733816932</v>
      </c>
      <c r="M41" s="9">
        <f t="shared" si="0"/>
        <v>6.7275488682486617E-2</v>
      </c>
    </row>
    <row r="42" spans="1:13">
      <c r="A42" s="7" t="s">
        <v>48</v>
      </c>
      <c r="B42" s="8">
        <v>1571686725</v>
      </c>
      <c r="C42" s="8">
        <v>678673314</v>
      </c>
      <c r="D42" s="8">
        <v>4025666297</v>
      </c>
      <c r="E42" s="8">
        <v>367874651</v>
      </c>
      <c r="F42" s="8">
        <v>37709001</v>
      </c>
      <c r="G42" s="8">
        <v>196365687</v>
      </c>
      <c r="H42" s="8">
        <v>67661997</v>
      </c>
      <c r="I42" s="8">
        <v>2916108</v>
      </c>
      <c r="J42" s="8">
        <v>3491027</v>
      </c>
      <c r="K42" s="8">
        <v>0</v>
      </c>
      <c r="L42" s="8">
        <f>SUM(B42:K42)</f>
        <v>6952044807</v>
      </c>
      <c r="M42" s="9">
        <f t="shared" si="0"/>
        <v>0.21246368508927485</v>
      </c>
    </row>
    <row r="43" spans="1:13">
      <c r="A43" s="7" t="s">
        <v>49</v>
      </c>
      <c r="B43" s="8">
        <v>1012974114</v>
      </c>
      <c r="C43" s="8">
        <v>592462394</v>
      </c>
      <c r="D43" s="8">
        <v>4229734180</v>
      </c>
      <c r="E43" s="8" t="s">
        <v>15</v>
      </c>
      <c r="F43" s="8">
        <v>37956815</v>
      </c>
      <c r="G43" s="8">
        <v>216759443</v>
      </c>
      <c r="H43" s="8">
        <v>73043178</v>
      </c>
      <c r="I43" s="8">
        <v>2132513</v>
      </c>
      <c r="J43" s="8">
        <v>4426116</v>
      </c>
      <c r="K43" s="8">
        <f>+K47-K42-K41</f>
        <v>0</v>
      </c>
      <c r="L43" s="8">
        <f>SUM(B43:K43)</f>
        <v>6169488753</v>
      </c>
      <c r="M43" s="9">
        <f t="shared" si="0"/>
        <v>-0.11256487490012232</v>
      </c>
    </row>
    <row r="44" spans="1:13">
      <c r="A44" s="7" t="s">
        <v>50</v>
      </c>
      <c r="B44" s="8">
        <v>1472898650</v>
      </c>
      <c r="C44" s="8">
        <v>568996684</v>
      </c>
      <c r="D44" s="8">
        <v>4863817752</v>
      </c>
      <c r="E44" s="8">
        <v>886379829</v>
      </c>
      <c r="F44" s="8">
        <v>41484525</v>
      </c>
      <c r="G44" s="8">
        <v>187945481</v>
      </c>
      <c r="H44" s="8">
        <v>78212139</v>
      </c>
      <c r="I44" s="8">
        <v>2038386</v>
      </c>
      <c r="J44" s="8">
        <v>3882656</v>
      </c>
      <c r="K44" s="8">
        <v>0</v>
      </c>
      <c r="L44" s="8">
        <v>7206391201</v>
      </c>
      <c r="M44" s="9">
        <f t="shared" si="0"/>
        <v>0.16806942836159508</v>
      </c>
    </row>
    <row r="45" spans="1:13">
      <c r="A45" s="7" t="s">
        <v>51</v>
      </c>
      <c r="B45" s="8">
        <v>1134710584</v>
      </c>
      <c r="C45" s="8">
        <v>1012380629</v>
      </c>
      <c r="D45" s="8">
        <v>4903343175</v>
      </c>
      <c r="E45" s="8">
        <v>495172225</v>
      </c>
      <c r="F45" s="8">
        <v>32355600</v>
      </c>
      <c r="G45" s="8">
        <v>186571038</v>
      </c>
      <c r="H45" s="8">
        <v>79484886</v>
      </c>
      <c r="I45" s="8">
        <v>2073493</v>
      </c>
      <c r="J45" s="8">
        <v>3838148</v>
      </c>
      <c r="K45" s="8">
        <v>0</v>
      </c>
      <c r="L45" s="8">
        <f>SUM(B45:K45)</f>
        <v>7849929778</v>
      </c>
      <c r="M45" s="9">
        <f t="shared" si="0"/>
        <v>8.9301088304878443E-2</v>
      </c>
    </row>
    <row r="46" spans="1:13">
      <c r="A46" s="7" t="s">
        <v>52</v>
      </c>
      <c r="B46" s="8">
        <v>1248670780</v>
      </c>
      <c r="C46" s="8">
        <v>725566848</v>
      </c>
      <c r="D46" s="8">
        <v>4908983778</v>
      </c>
      <c r="E46" s="8">
        <v>434053312</v>
      </c>
      <c r="F46" s="8">
        <v>26319938</v>
      </c>
      <c r="G46" s="8">
        <v>210550802</v>
      </c>
      <c r="H46" s="8">
        <v>74050377</v>
      </c>
      <c r="I46" s="8">
        <v>1060080</v>
      </c>
      <c r="J46" s="8">
        <v>1401561</v>
      </c>
      <c r="K46" s="8">
        <v>0</v>
      </c>
      <c r="L46" s="8">
        <f>SUM(B46:K46)</f>
        <v>7630657476</v>
      </c>
      <c r="M46" s="9">
        <f t="shared" si="0"/>
        <v>-2.7933027199112864E-2</v>
      </c>
    </row>
    <row r="47" spans="1:13">
      <c r="A47" s="7" t="s">
        <v>53</v>
      </c>
      <c r="B47" s="8">
        <v>1211938138</v>
      </c>
      <c r="C47" s="8">
        <v>830780244</v>
      </c>
      <c r="D47" s="8">
        <v>6076222284</v>
      </c>
      <c r="E47" s="8">
        <v>644663223</v>
      </c>
      <c r="F47" s="8">
        <v>47619537</v>
      </c>
      <c r="G47" s="8">
        <v>247395886</v>
      </c>
      <c r="H47" s="8">
        <v>90738869</v>
      </c>
      <c r="I47" s="8">
        <v>1034391</v>
      </c>
      <c r="J47" s="8">
        <v>2365148</v>
      </c>
      <c r="K47" s="8">
        <v>0</v>
      </c>
      <c r="L47" s="8">
        <f>SUM(B47:K47)</f>
        <v>9152757720</v>
      </c>
      <c r="M47" s="9">
        <f t="shared" si="0"/>
        <v>0.1994717032952037</v>
      </c>
    </row>
    <row r="48" spans="1:13">
      <c r="A48" s="7" t="s">
        <v>54</v>
      </c>
      <c r="B48" s="8">
        <v>2101633318</v>
      </c>
      <c r="C48" s="8">
        <v>832875746</v>
      </c>
      <c r="D48" s="8">
        <v>6562411843</v>
      </c>
      <c r="E48" s="8">
        <v>732253043</v>
      </c>
      <c r="F48" s="8">
        <v>55120494</v>
      </c>
      <c r="G48" s="8">
        <v>218759282</v>
      </c>
      <c r="H48" s="8">
        <v>96950324</v>
      </c>
      <c r="I48" s="8">
        <v>1195541</v>
      </c>
      <c r="J48" s="8">
        <v>2878965</v>
      </c>
      <c r="K48" s="8">
        <v>0</v>
      </c>
      <c r="L48" s="8">
        <f>SUM(B48:K48)</f>
        <v>10604078556</v>
      </c>
      <c r="M48" s="9">
        <f t="shared" si="0"/>
        <v>0.15856650863036284</v>
      </c>
    </row>
    <row r="49" spans="1:13">
      <c r="A49" s="10" t="s">
        <v>55</v>
      </c>
      <c r="B49" s="8">
        <v>1463477805</v>
      </c>
      <c r="C49" s="8">
        <v>1588080454</v>
      </c>
      <c r="D49" s="8">
        <v>7760867257</v>
      </c>
      <c r="E49" s="8">
        <v>804827821</v>
      </c>
      <c r="F49" s="8">
        <v>55016313</v>
      </c>
      <c r="G49" s="8">
        <v>267466128</v>
      </c>
      <c r="H49" s="8">
        <v>103833241</v>
      </c>
      <c r="I49" s="8">
        <v>0</v>
      </c>
      <c r="J49" s="8">
        <v>1911452</v>
      </c>
      <c r="K49" s="8">
        <v>0</v>
      </c>
      <c r="L49" s="8">
        <v>12045480471</v>
      </c>
      <c r="M49" s="9">
        <v>0.13592901140707092</v>
      </c>
    </row>
    <row r="50" spans="1:13">
      <c r="A50" s="10" t="s">
        <v>56</v>
      </c>
      <c r="B50" s="8">
        <v>2391374151</v>
      </c>
      <c r="C50" s="8">
        <v>1249613469</v>
      </c>
      <c r="D50" s="8">
        <v>9046922960</v>
      </c>
      <c r="E50" s="8">
        <v>982247417</v>
      </c>
      <c r="F50" s="8">
        <v>63107959</v>
      </c>
      <c r="G50" s="8">
        <v>270996354</v>
      </c>
      <c r="H50" s="8">
        <v>118688670</v>
      </c>
      <c r="I50" s="8">
        <v>0</v>
      </c>
      <c r="J50" s="8">
        <v>3219595</v>
      </c>
      <c r="K50" s="8">
        <v>0</v>
      </c>
      <c r="L50" s="8">
        <f t="shared" ref="L50:L60" si="3">SUM(B50:K50)</f>
        <v>14126170575</v>
      </c>
      <c r="M50" s="9">
        <f t="shared" ref="M50:M60" si="4">+(L50-L49)/L49</f>
        <v>0.1727361651541712</v>
      </c>
    </row>
    <row r="51" spans="1:13">
      <c r="A51" s="10" t="s">
        <v>57</v>
      </c>
      <c r="B51" s="8">
        <v>2032637952</v>
      </c>
      <c r="C51" s="8">
        <v>1391653699</v>
      </c>
      <c r="D51" s="8">
        <v>11013093042</v>
      </c>
      <c r="E51" s="8">
        <v>1107600506</v>
      </c>
      <c r="F51" s="8">
        <v>70080045</v>
      </c>
      <c r="G51" s="8">
        <v>362321083</v>
      </c>
      <c r="H51" s="8">
        <v>145272972</v>
      </c>
      <c r="I51" s="8">
        <v>0</v>
      </c>
      <c r="J51" s="8">
        <v>4515182</v>
      </c>
      <c r="K51" s="8">
        <v>0</v>
      </c>
      <c r="L51" s="8">
        <f t="shared" si="3"/>
        <v>16127174481</v>
      </c>
      <c r="M51" s="9">
        <f t="shared" si="4"/>
        <v>0.14165225425928996</v>
      </c>
    </row>
    <row r="52" spans="1:13">
      <c r="A52" s="10" t="s">
        <v>58</v>
      </c>
      <c r="B52" s="8">
        <v>3167718056</v>
      </c>
      <c r="C52" s="8">
        <v>1349247738</v>
      </c>
      <c r="D52" s="8">
        <v>12161463019</v>
      </c>
      <c r="E52" s="8">
        <v>1173459471</v>
      </c>
      <c r="F52" s="8">
        <v>75279284</v>
      </c>
      <c r="G52" s="8">
        <v>332333573</v>
      </c>
      <c r="H52" s="8">
        <v>153150136</v>
      </c>
      <c r="I52" s="8">
        <v>0</v>
      </c>
      <c r="J52" s="8">
        <v>14623720</v>
      </c>
      <c r="K52" s="8">
        <v>0</v>
      </c>
      <c r="L52" s="8">
        <f t="shared" si="3"/>
        <v>18427274997</v>
      </c>
      <c r="M52" s="9">
        <f t="shared" si="4"/>
        <v>0.14262265958056264</v>
      </c>
    </row>
    <row r="53" spans="1:13">
      <c r="A53" s="10" t="s">
        <v>59</v>
      </c>
      <c r="B53" s="8">
        <v>2312021693</v>
      </c>
      <c r="C53" s="8">
        <v>2627218561</v>
      </c>
      <c r="D53" s="8">
        <v>12700277347</v>
      </c>
      <c r="E53" s="8">
        <v>1307036542</v>
      </c>
      <c r="F53" s="8">
        <v>75016285</v>
      </c>
      <c r="G53" s="8">
        <v>89512918</v>
      </c>
      <c r="H53" s="8">
        <v>162299325</v>
      </c>
      <c r="I53" s="8">
        <v>0</v>
      </c>
      <c r="J53" s="8">
        <v>729607</v>
      </c>
      <c r="K53" s="8">
        <v>0</v>
      </c>
      <c r="L53" s="8">
        <f t="shared" si="3"/>
        <v>19274112278</v>
      </c>
      <c r="M53" s="9">
        <f t="shared" si="4"/>
        <v>4.5955643530465946E-2</v>
      </c>
    </row>
    <row r="54" spans="1:13">
      <c r="A54" s="10" t="s">
        <v>60</v>
      </c>
      <c r="B54" s="8">
        <v>3161935843</v>
      </c>
      <c r="C54" s="8">
        <v>1871675359</v>
      </c>
      <c r="D54" s="8">
        <v>15108452826</v>
      </c>
      <c r="E54" s="8">
        <v>1794621999</v>
      </c>
      <c r="F54" s="8">
        <v>99041500</v>
      </c>
      <c r="G54" s="8">
        <v>28410632</v>
      </c>
      <c r="H54" s="8">
        <v>182373197</v>
      </c>
      <c r="I54" s="8">
        <v>0</v>
      </c>
      <c r="J54" s="8">
        <v>4539085</v>
      </c>
      <c r="K54" s="8">
        <v>0</v>
      </c>
      <c r="L54" s="8">
        <f t="shared" si="3"/>
        <v>22251050441</v>
      </c>
      <c r="M54" s="9">
        <f t="shared" si="4"/>
        <v>0.15445267310173133</v>
      </c>
    </row>
    <row r="55" spans="1:13">
      <c r="A55" s="10" t="s">
        <v>61</v>
      </c>
      <c r="B55" s="8">
        <v>2457842543</v>
      </c>
      <c r="C55" s="8">
        <v>2028386769</v>
      </c>
      <c r="D55" s="8">
        <v>19168233230</v>
      </c>
      <c r="E55" s="8">
        <v>2106593444</v>
      </c>
      <c r="F55" s="8">
        <v>95791234</v>
      </c>
      <c r="G55" s="8">
        <v>29055729</v>
      </c>
      <c r="H55" s="8">
        <v>227319760</v>
      </c>
      <c r="I55" s="8">
        <v>0</v>
      </c>
      <c r="J55" s="8">
        <v>3517004</v>
      </c>
      <c r="K55" s="8">
        <v>0</v>
      </c>
      <c r="L55" s="8">
        <f t="shared" si="3"/>
        <v>26116739713</v>
      </c>
      <c r="M55" s="9">
        <f t="shared" si="4"/>
        <v>0.17373064171734759</v>
      </c>
    </row>
    <row r="56" spans="1:13">
      <c r="A56" s="10" t="s">
        <v>62</v>
      </c>
      <c r="B56" s="8">
        <v>4247369218</v>
      </c>
      <c r="C56" s="8">
        <v>2107295952</v>
      </c>
      <c r="D56" s="8">
        <v>22093463952</v>
      </c>
      <c r="E56" s="8">
        <v>2113620066</v>
      </c>
      <c r="F56" s="8">
        <v>105165865</v>
      </c>
      <c r="G56" s="8">
        <v>24791503</v>
      </c>
      <c r="H56" s="8">
        <v>267830069</v>
      </c>
      <c r="I56" s="8">
        <v>0</v>
      </c>
      <c r="J56" s="8">
        <v>4818955</v>
      </c>
      <c r="K56" s="8">
        <v>0</v>
      </c>
      <c r="L56" s="8">
        <f t="shared" si="3"/>
        <v>30964355580</v>
      </c>
      <c r="M56" s="9">
        <f t="shared" si="4"/>
        <v>0.18561336216813565</v>
      </c>
    </row>
    <row r="57" spans="1:13">
      <c r="A57" s="10" t="s">
        <v>63</v>
      </c>
      <c r="B57" s="8">
        <v>3572430122</v>
      </c>
      <c r="C57" s="8">
        <v>4323617726</v>
      </c>
      <c r="D57" s="8">
        <v>24995272727</v>
      </c>
      <c r="E57" s="8">
        <v>2626423411</v>
      </c>
      <c r="F57" s="8">
        <v>101780342</v>
      </c>
      <c r="G57" s="8">
        <v>20619967</v>
      </c>
      <c r="H57" s="8">
        <v>299473198</v>
      </c>
      <c r="I57" s="8">
        <v>0</v>
      </c>
      <c r="J57" s="8">
        <v>3179160</v>
      </c>
      <c r="K57" s="8">
        <v>0</v>
      </c>
      <c r="L57" s="8">
        <f t="shared" si="3"/>
        <v>35942796653</v>
      </c>
      <c r="M57" s="9">
        <f t="shared" si="4"/>
        <v>0.1607797410844744</v>
      </c>
    </row>
    <row r="58" spans="1:13">
      <c r="A58" s="10" t="s">
        <v>64</v>
      </c>
      <c r="B58" s="8">
        <v>4401897998</v>
      </c>
      <c r="C58" s="8">
        <v>3366387355</v>
      </c>
      <c r="D58" s="8">
        <v>31989267507</v>
      </c>
      <c r="E58" s="8">
        <v>3257300561</v>
      </c>
      <c r="F58" s="8">
        <v>138462510</v>
      </c>
      <c r="G58" s="8">
        <v>27425907</v>
      </c>
      <c r="H58" s="8">
        <v>374403420</v>
      </c>
      <c r="I58" s="8">
        <v>0</v>
      </c>
      <c r="J58" s="8">
        <v>4671722</v>
      </c>
      <c r="K58" s="8">
        <v>0</v>
      </c>
      <c r="L58" s="8">
        <f t="shared" si="3"/>
        <v>43559816980</v>
      </c>
      <c r="M58" s="9">
        <f t="shared" si="4"/>
        <v>0.2119206360188513</v>
      </c>
    </row>
    <row r="59" spans="1:13">
      <c r="A59" s="10" t="s">
        <v>65</v>
      </c>
      <c r="B59" s="8">
        <v>4075683560</v>
      </c>
      <c r="C59" s="8">
        <v>4165475592</v>
      </c>
      <c r="D59" s="8">
        <v>43400294391</v>
      </c>
      <c r="E59" s="8">
        <v>4317522119</v>
      </c>
      <c r="F59" s="8">
        <v>141029890</v>
      </c>
      <c r="G59" s="8">
        <v>61266384</v>
      </c>
      <c r="H59" s="8">
        <v>515119210</v>
      </c>
      <c r="I59" s="8">
        <v>0</v>
      </c>
      <c r="J59" s="8">
        <v>5099667</v>
      </c>
      <c r="K59" s="8">
        <v>0</v>
      </c>
      <c r="L59" s="8">
        <f t="shared" si="3"/>
        <v>56681490813</v>
      </c>
      <c r="M59" s="9">
        <f t="shared" si="4"/>
        <v>0.30123344730820767</v>
      </c>
    </row>
    <row r="60" spans="1:13">
      <c r="A60" s="10" t="s">
        <v>66</v>
      </c>
      <c r="B60" s="8">
        <v>6753346511</v>
      </c>
      <c r="C60" s="8">
        <v>4113960195</v>
      </c>
      <c r="D60" s="8">
        <v>58824207701</v>
      </c>
      <c r="E60" s="8">
        <v>5733785044</v>
      </c>
      <c r="F60" s="8">
        <v>144204396</v>
      </c>
      <c r="G60" s="8">
        <v>47461574</v>
      </c>
      <c r="H60" s="8">
        <v>657287316</v>
      </c>
      <c r="I60" s="8">
        <v>0</v>
      </c>
      <c r="J60" s="8">
        <v>8081830</v>
      </c>
      <c r="K60" s="8">
        <v>0</v>
      </c>
      <c r="L60" s="8">
        <f t="shared" si="3"/>
        <v>76282334567</v>
      </c>
      <c r="M60" s="9">
        <f t="shared" si="4"/>
        <v>0.34580677877132532</v>
      </c>
    </row>
    <row r="61" spans="1:1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</row>
    <row r="62" spans="1:13">
      <c r="A62" s="12" t="s">
        <v>67</v>
      </c>
    </row>
    <row r="63" spans="1:13">
      <c r="K63" s="13"/>
    </row>
  </sheetData>
  <mergeCells count="1">
    <mergeCell ref="A6:M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Tributarios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dcterms:created xsi:type="dcterms:W3CDTF">2024-06-25T11:22:59Z</dcterms:created>
  <dcterms:modified xsi:type="dcterms:W3CDTF">2025-01-07T12:16:37Z</dcterms:modified>
</cp:coreProperties>
</file>